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kstack.sharepoint.com/sites/Marketing/Shared Documents/govertical/"/>
    </mc:Choice>
  </mc:AlternateContent>
  <xr:revisionPtr revIDLastSave="0" documentId="8_{9CEE17F4-AC49-482F-B903-13AA36D11B98}" xr6:coauthVersionLast="47" xr6:coauthVersionMax="47" xr10:uidLastSave="{00000000-0000-0000-0000-000000000000}"/>
  <bookViews>
    <workbookView xWindow="-110" yWindow="-110" windowWidth="22780" windowHeight="14660" xr2:uid="{BB5F4C92-0682-4F1D-AA56-D11DFDC417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F6" i="1"/>
  <c r="F24" i="1" s="1"/>
  <c r="E6" i="1"/>
  <c r="E24" i="1"/>
  <c r="G23" i="1"/>
  <c r="F23" i="1"/>
  <c r="E23" i="1"/>
  <c r="G16" i="1"/>
  <c r="G15" i="1"/>
  <c r="G14" i="1" s="1"/>
  <c r="G13" i="1" s="1"/>
  <c r="F15" i="1"/>
  <c r="F14" i="1"/>
  <c r="F13" i="1" s="1"/>
  <c r="F16" i="1"/>
  <c r="E13" i="1"/>
  <c r="E14" i="1"/>
  <c r="E15" i="1"/>
  <c r="E16" i="1"/>
  <c r="E19" i="1"/>
  <c r="C18" i="1"/>
  <c r="G17" i="1"/>
  <c r="F17" i="1"/>
  <c r="E17" i="1"/>
  <c r="G9" i="1"/>
  <c r="F9" i="1"/>
  <c r="E9" i="1"/>
  <c r="G24" i="1"/>
</calcChain>
</file>

<file path=xl/sharedStrings.xml><?xml version="1.0" encoding="utf-8"?>
<sst xmlns="http://schemas.openxmlformats.org/spreadsheetml/2006/main" count="35" uniqueCount="33">
  <si>
    <t>PLANNING</t>
  </si>
  <si>
    <t>These assumptions define the size of the market (in opps/accounts assuming 1 opp per account), what portion of that would be in market for a relevant solution per year and the number of deals that DMS is targeting from the market</t>
  </si>
  <si>
    <t>Scenario 1</t>
  </si>
  <si>
    <t>Scenario 2</t>
  </si>
  <si>
    <t>Scenario 3</t>
  </si>
  <si>
    <t>Target</t>
  </si>
  <si>
    <t xml:space="preserve">Market that is available to reach </t>
  </si>
  <si>
    <t>Active</t>
  </si>
  <si>
    <t>Target-Active</t>
  </si>
  <si>
    <t>Estimated % of target  market that could be actively making purchase decision in year</t>
  </si>
  <si>
    <t>Average Deal Size</t>
  </si>
  <si>
    <t>Target number of deals per year</t>
  </si>
  <si>
    <t>Waterfall Execution</t>
  </si>
  <si>
    <t xml:space="preserve">This section determines the number of accounts/opps will be needed in the year based on the target number of accounts and the conversion rates </t>
  </si>
  <si>
    <t>Stage</t>
  </si>
  <si>
    <t>Conversion </t>
  </si>
  <si>
    <t>Conversion Rates</t>
  </si>
  <si>
    <t>Notes</t>
  </si>
  <si>
    <t>Waterfall stage volume needed for target deals</t>
  </si>
  <si>
    <t>Engaged</t>
  </si>
  <si>
    <t>Active-Engaged</t>
  </si>
  <si>
    <t>Prioritized</t>
  </si>
  <si>
    <t>Engaged-Prioritized</t>
  </si>
  <si>
    <t>Qualified</t>
  </si>
  <si>
    <t>Prioritized-Qualified</t>
  </si>
  <si>
    <t>Pipeline</t>
  </si>
  <si>
    <t>Qualified-Pipe</t>
  </si>
  <si>
    <t>Close</t>
  </si>
  <si>
    <t>Pipe-Close Won</t>
  </si>
  <si>
    <t>Net waterfall from Engaged to close won</t>
  </si>
  <si>
    <t>Analysis</t>
  </si>
  <si>
    <t>Percent of active market that where we have meaningful engagement with a minimum of 1 person in the buying group</t>
  </si>
  <si>
    <t>Percent of estimated active market where we have successfully won the deal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</si>
</sst>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5" formatCode="_(&quot;$&quot;* #,##0_);_(&quot;$&quot;* \(#,##0\);_(&quot;$&quot;* &quot;-&quot;??_);_(@_)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ck">
        <color auto="1"/>
      </left>
      <right style="medium">
        <color rgb="FFCCCCCC"/>
      </right>
      <top style="medium">
        <color rgb="FFCCCCCC"/>
      </top>
      <bottom style="thin">
        <color indexed="64"/>
      </bottom>
      <diagonal/>
    </border>
    <border>
      <left style="medium">
        <color rgb="FFCCCCCC"/>
      </left>
      <right/>
      <top/>
      <bottom/>
      <diagonal/>
    </border>
    <border>
      <left style="thick">
        <color auto="1"/>
      </left>
      <right style="medium">
        <color rgb="FFCCCCCC"/>
      </right>
      <top/>
      <bottom style="thick">
        <color auto="1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auto="1"/>
      </bottom>
      <diagonal/>
    </border>
    <border>
      <left style="medium">
        <color rgb="FFCCCCCC"/>
      </left>
      <right style="thin">
        <color rgb="FF7F7F7F"/>
      </right>
      <top style="thin">
        <color rgb="FF7F7F7F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ck">
        <color auto="1"/>
      </bottom>
      <diagonal/>
    </border>
    <border>
      <left style="thin">
        <color rgb="FF7F7F7F"/>
      </left>
      <right style="thick">
        <color auto="1"/>
      </right>
      <top style="thin">
        <color rgb="FF7F7F7F"/>
      </top>
      <bottom style="thick">
        <color auto="1"/>
      </bottom>
      <diagonal/>
    </border>
    <border>
      <left style="thick">
        <color auto="1"/>
      </left>
      <right style="medium">
        <color rgb="FFCCCCCC"/>
      </right>
      <top style="medium">
        <color auto="1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auto="1"/>
      </top>
      <bottom style="medium">
        <color rgb="FFCCCCCC"/>
      </bottom>
      <diagonal/>
    </border>
    <border>
      <left style="medium">
        <color rgb="FFCCCCCC"/>
      </left>
      <right/>
      <top style="medium">
        <color auto="1"/>
      </top>
      <bottom style="medium">
        <color rgb="FFCCCCCC"/>
      </bottom>
      <diagonal/>
    </border>
    <border>
      <left/>
      <right style="thick">
        <color auto="1"/>
      </right>
      <top style="medium">
        <color auto="1"/>
      </top>
      <bottom style="medium">
        <color rgb="FFCCCCCC"/>
      </bottom>
      <diagonal/>
    </border>
    <border>
      <left style="medium">
        <color rgb="FFCCCCCC"/>
      </left>
      <right style="thick">
        <color auto="1"/>
      </right>
      <top style="medium">
        <color rgb="FFCCCCCC"/>
      </top>
      <bottom/>
      <diagonal/>
    </border>
    <border>
      <left style="thick">
        <color auto="1"/>
      </left>
      <right style="medium">
        <color rgb="FFCCCCCC"/>
      </right>
      <top style="medium">
        <color rgb="FFCCCCCC"/>
      </top>
      <bottom style="thick">
        <color auto="1"/>
      </bottom>
      <diagonal/>
    </border>
    <border>
      <left style="medium">
        <color rgb="FFCCCCCC"/>
      </left>
      <right style="thick">
        <color auto="1"/>
      </right>
      <top style="medium">
        <color rgb="FFCCCCCC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rgb="FFCCCCCC"/>
      </left>
      <right style="thick">
        <color indexed="64"/>
      </right>
      <top style="medium">
        <color rgb="FFCCCCCC"/>
      </top>
      <bottom style="medium">
        <color rgb="FFCCCCCC"/>
      </bottom>
      <diagonal/>
    </border>
    <border>
      <left style="thin">
        <color rgb="FF7F7F7F"/>
      </left>
      <right style="thick">
        <color indexed="64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4" fillId="3" borderId="0" applyNumberFormat="0" applyBorder="0" applyAlignment="0" applyProtection="0"/>
  </cellStyleXfs>
  <cellXfs count="53">
    <xf numFmtId="0" fontId="0" fillId="0" borderId="0" xfId="0"/>
    <xf numFmtId="0" fontId="5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3" fontId="2" fillId="2" borderId="1" xfId="3" applyNumberFormat="1" applyAlignment="1">
      <alignment vertical="center" wrapText="1"/>
    </xf>
    <xf numFmtId="9" fontId="2" fillId="2" borderId="1" xfId="2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165" fontId="3" fillId="0" borderId="10" xfId="1" applyNumberFormat="1" applyFont="1" applyBorder="1" applyAlignment="1">
      <alignment vertical="center" wrapText="1"/>
    </xf>
    <xf numFmtId="165" fontId="3" fillId="0" borderId="0" xfId="1" applyNumberFormat="1" applyFont="1" applyBorder="1" applyAlignment="1">
      <alignment vertical="center" wrapText="1"/>
    </xf>
    <xf numFmtId="165" fontId="3" fillId="0" borderId="6" xfId="1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2" borderId="13" xfId="3" applyBorder="1" applyAlignment="1">
      <alignment vertical="center" wrapText="1"/>
    </xf>
    <xf numFmtId="0" fontId="2" fillId="2" borderId="14" xfId="3" applyBorder="1" applyAlignment="1">
      <alignment vertical="center" wrapText="1"/>
    </xf>
    <xf numFmtId="0" fontId="2" fillId="2" borderId="15" xfId="3" applyBorder="1" applyAlignment="1">
      <alignment horizontal="right" vertical="center"/>
    </xf>
    <xf numFmtId="0" fontId="0" fillId="0" borderId="0" xfId="0" applyAlignment="1">
      <alignment vertical="center" wrapText="1"/>
    </xf>
    <xf numFmtId="165" fontId="0" fillId="0" borderId="0" xfId="1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1" fontId="0" fillId="0" borderId="20" xfId="0" applyNumberFormat="1" applyBorder="1" applyAlignment="1">
      <alignment horizontal="center" vertical="center" wrapText="1"/>
    </xf>
    <xf numFmtId="9" fontId="0" fillId="0" borderId="8" xfId="0" applyNumberForma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9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10" fontId="0" fillId="0" borderId="25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3" borderId="5" xfId="4" applyBorder="1" applyAlignment="1">
      <alignment horizontal="left" wrapText="1"/>
    </xf>
    <xf numFmtId="0" fontId="4" fillId="3" borderId="0" xfId="4" applyBorder="1" applyAlignment="1">
      <alignment horizontal="left" wrapText="1"/>
    </xf>
    <xf numFmtId="0" fontId="0" fillId="0" borderId="26" xfId="0" applyBorder="1"/>
    <xf numFmtId="0" fontId="0" fillId="0" borderId="27" xfId="0" applyBorder="1"/>
    <xf numFmtId="166" fontId="0" fillId="0" borderId="27" xfId="2" applyNumberFormat="1" applyFont="1" applyBorder="1" applyAlignment="1">
      <alignment horizontal="center"/>
    </xf>
    <xf numFmtId="166" fontId="0" fillId="0" borderId="28" xfId="2" applyNumberFormat="1" applyFont="1" applyBorder="1" applyAlignment="1">
      <alignment horizontal="center"/>
    </xf>
    <xf numFmtId="10" fontId="4" fillId="3" borderId="0" xfId="4" applyNumberFormat="1" applyBorder="1" applyAlignment="1">
      <alignment horizontal="center"/>
    </xf>
    <xf numFmtId="1" fontId="0" fillId="0" borderId="29" xfId="0" applyNumberFormat="1" applyBorder="1" applyAlignment="1">
      <alignment horizontal="center" vertical="center" wrapText="1"/>
    </xf>
    <xf numFmtId="3" fontId="2" fillId="2" borderId="30" xfId="3" applyNumberFormat="1" applyBorder="1" applyAlignment="1">
      <alignment vertical="center" wrapText="1"/>
    </xf>
    <xf numFmtId="0" fontId="0" fillId="0" borderId="20" xfId="0" applyBorder="1" applyAlignment="1">
      <alignment vertical="center" wrapText="1"/>
    </xf>
  </cellXfs>
  <cellStyles count="5">
    <cellStyle name="Accent5" xfId="4" builtinId="45"/>
    <cellStyle name="Currency" xfId="1" builtinId="4"/>
    <cellStyle name="Input" xfId="3" builtinId="20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8FF5F-706F-4303-A769-2016F39DBF86}">
  <dimension ref="A1:G25"/>
  <sheetViews>
    <sheetView tabSelected="1" workbookViewId="0">
      <selection activeCell="G5" sqref="G5"/>
    </sheetView>
  </sheetViews>
  <sheetFormatPr defaultRowHeight="14.5" x14ac:dyDescent="0.35"/>
  <cols>
    <col min="1" max="1" width="14.08984375" customWidth="1"/>
    <col min="2" max="2" width="13.6328125" customWidth="1"/>
    <col min="3" max="3" width="15" customWidth="1"/>
    <col min="4" max="4" width="19.7265625" customWidth="1"/>
    <col min="5" max="5" width="16.7265625" customWidth="1"/>
    <col min="6" max="6" width="14.81640625" customWidth="1"/>
    <col min="7" max="7" width="17.7265625" customWidth="1"/>
  </cols>
  <sheetData>
    <row r="1" spans="1:7" ht="19" thickTop="1" x14ac:dyDescent="0.45">
      <c r="A1" s="1" t="s">
        <v>0</v>
      </c>
      <c r="B1" s="2"/>
      <c r="C1" s="2"/>
      <c r="D1" s="2"/>
      <c r="E1" s="2"/>
      <c r="F1" s="2"/>
      <c r="G1" s="3"/>
    </row>
    <row r="2" spans="1:7" x14ac:dyDescent="0.35">
      <c r="A2" s="4"/>
      <c r="G2" s="5"/>
    </row>
    <row r="3" spans="1:7" x14ac:dyDescent="0.35">
      <c r="A3" s="6" t="s">
        <v>1</v>
      </c>
      <c r="B3" s="7"/>
      <c r="C3" s="7"/>
      <c r="D3" s="7"/>
      <c r="E3" s="7"/>
      <c r="F3" s="7"/>
      <c r="G3" s="8"/>
    </row>
    <row r="4" spans="1:7" ht="15" thickBot="1" x14ac:dyDescent="0.4">
      <c r="A4" s="4"/>
      <c r="E4" t="s">
        <v>2</v>
      </c>
      <c r="F4" t="s">
        <v>3</v>
      </c>
      <c r="G4" s="5" t="s">
        <v>4</v>
      </c>
    </row>
    <row r="5" spans="1:7" ht="58.5" thickBot="1" x14ac:dyDescent="0.4">
      <c r="A5" s="9" t="s">
        <v>5</v>
      </c>
      <c r="B5" s="10"/>
      <c r="C5" s="10"/>
      <c r="D5" s="10" t="s">
        <v>6</v>
      </c>
      <c r="E5" s="11">
        <v>10000</v>
      </c>
      <c r="F5" s="11">
        <v>13824</v>
      </c>
      <c r="G5" s="51">
        <v>13824</v>
      </c>
    </row>
    <row r="6" spans="1:7" ht="73" thickBot="1" x14ac:dyDescent="0.4">
      <c r="A6" s="9" t="s">
        <v>7</v>
      </c>
      <c r="B6" s="10" t="s">
        <v>8</v>
      </c>
      <c r="C6" s="12">
        <v>0.1</v>
      </c>
      <c r="D6" s="10" t="s">
        <v>9</v>
      </c>
      <c r="E6" s="10">
        <f>ROUND($C$6*E5,0)</f>
        <v>1000</v>
      </c>
      <c r="F6" s="10">
        <f>ROUND($C$6*F5,0)</f>
        <v>1382</v>
      </c>
      <c r="G6" s="52">
        <f>ROUND($C$6*G5,0)</f>
        <v>1382</v>
      </c>
    </row>
    <row r="7" spans="1:7" ht="29.5" thickBot="1" x14ac:dyDescent="0.4">
      <c r="A7" s="13" t="s">
        <v>10</v>
      </c>
      <c r="B7" s="10"/>
      <c r="C7" s="10"/>
      <c r="D7" s="10"/>
      <c r="E7" s="14">
        <v>36000</v>
      </c>
      <c r="F7" s="15">
        <v>40000</v>
      </c>
      <c r="G7" s="16">
        <v>40000</v>
      </c>
    </row>
    <row r="8" spans="1:7" ht="58.5" thickBot="1" x14ac:dyDescent="0.4">
      <c r="A8" s="17" t="s">
        <v>11</v>
      </c>
      <c r="B8" s="18"/>
      <c r="C8" s="18"/>
      <c r="D8" s="18"/>
      <c r="E8" s="19">
        <v>15</v>
      </c>
      <c r="F8" s="20">
        <v>20</v>
      </c>
      <c r="G8" s="21">
        <v>30</v>
      </c>
    </row>
    <row r="9" spans="1:7" ht="15.5" thickTop="1" thickBot="1" x14ac:dyDescent="0.4">
      <c r="A9" s="22"/>
      <c r="B9" s="22"/>
      <c r="C9" s="22"/>
      <c r="D9" s="22"/>
      <c r="E9" s="23">
        <f>E8*E7</f>
        <v>540000</v>
      </c>
      <c r="F9" s="23">
        <f>F8*F7</f>
        <v>800000</v>
      </c>
      <c r="G9" s="23">
        <f>G8*G7</f>
        <v>1200000</v>
      </c>
    </row>
    <row r="10" spans="1:7" ht="74.5" thickTop="1" x14ac:dyDescent="0.35">
      <c r="A10" s="24" t="s">
        <v>12</v>
      </c>
      <c r="B10" s="25"/>
      <c r="C10" s="25"/>
      <c r="D10" s="25"/>
      <c r="E10" s="25"/>
      <c r="F10" s="25"/>
      <c r="G10" s="3"/>
    </row>
    <row r="11" spans="1:7" ht="15" thickBot="1" x14ac:dyDescent="0.4">
      <c r="A11" s="6" t="s">
        <v>13</v>
      </c>
      <c r="B11" s="7"/>
      <c r="C11" s="7"/>
      <c r="D11" s="7"/>
      <c r="E11" s="7"/>
      <c r="F11" s="7"/>
      <c r="G11" s="5"/>
    </row>
    <row r="12" spans="1:7" ht="44" thickBot="1" x14ac:dyDescent="0.4">
      <c r="A12" s="26" t="s">
        <v>14</v>
      </c>
      <c r="B12" s="27" t="s">
        <v>15</v>
      </c>
      <c r="C12" s="27" t="s">
        <v>16</v>
      </c>
      <c r="D12" s="27" t="s">
        <v>17</v>
      </c>
      <c r="E12" s="27" t="s">
        <v>18</v>
      </c>
      <c r="F12" s="28" t="s">
        <v>18</v>
      </c>
      <c r="G12" s="29" t="s">
        <v>18</v>
      </c>
    </row>
    <row r="13" spans="1:7" ht="15" thickBot="1" x14ac:dyDescent="0.4">
      <c r="A13" s="9" t="s">
        <v>19</v>
      </c>
      <c r="B13" s="10" t="s">
        <v>20</v>
      </c>
      <c r="C13" s="30"/>
      <c r="D13" s="30"/>
      <c r="E13" s="31">
        <f>E14/C14</f>
        <v>400</v>
      </c>
      <c r="F13" s="31">
        <f t="shared" ref="F13:F16" si="0">F14/$C14</f>
        <v>533.33333333333337</v>
      </c>
      <c r="G13" s="32">
        <f t="shared" ref="G13:G16" si="1">G14/$C14</f>
        <v>800</v>
      </c>
    </row>
    <row r="14" spans="1:7" ht="29.5" thickBot="1" x14ac:dyDescent="0.4">
      <c r="A14" s="9" t="s">
        <v>21</v>
      </c>
      <c r="B14" s="10" t="s">
        <v>22</v>
      </c>
      <c r="C14" s="33">
        <v>0.1</v>
      </c>
      <c r="D14" s="30"/>
      <c r="E14" s="31">
        <f>E15/C15</f>
        <v>40</v>
      </c>
      <c r="F14" s="31">
        <f t="shared" si="0"/>
        <v>53.333333333333336</v>
      </c>
      <c r="G14" s="32">
        <f t="shared" si="1"/>
        <v>80</v>
      </c>
    </row>
    <row r="15" spans="1:7" ht="29.5" thickBot="1" x14ac:dyDescent="0.4">
      <c r="A15" s="9" t="s">
        <v>23</v>
      </c>
      <c r="B15" s="10" t="s">
        <v>24</v>
      </c>
      <c r="C15" s="33">
        <v>0.75</v>
      </c>
      <c r="D15" s="30"/>
      <c r="E15" s="31">
        <f>E16/C16</f>
        <v>30</v>
      </c>
      <c r="F15" s="31">
        <f t="shared" si="0"/>
        <v>40</v>
      </c>
      <c r="G15" s="32">
        <f t="shared" si="1"/>
        <v>60</v>
      </c>
    </row>
    <row r="16" spans="1:7" ht="15" thickBot="1" x14ac:dyDescent="0.4">
      <c r="A16" s="9" t="s">
        <v>25</v>
      </c>
      <c r="B16" s="10" t="s">
        <v>26</v>
      </c>
      <c r="C16" s="33">
        <v>1</v>
      </c>
      <c r="D16" s="30"/>
      <c r="E16" s="31">
        <f>E17/C17</f>
        <v>30</v>
      </c>
      <c r="F16" s="31">
        <f>F17/$C17</f>
        <v>40</v>
      </c>
      <c r="G16" s="50">
        <f t="shared" si="1"/>
        <v>60</v>
      </c>
    </row>
    <row r="17" spans="1:7" ht="29.5" thickBot="1" x14ac:dyDescent="0.4">
      <c r="A17" s="34" t="s">
        <v>27</v>
      </c>
      <c r="B17" s="35" t="s">
        <v>28</v>
      </c>
      <c r="C17" s="36">
        <v>0.5</v>
      </c>
      <c r="D17" s="37"/>
      <c r="E17" s="37">
        <f>E8</f>
        <v>15</v>
      </c>
      <c r="F17" s="37">
        <f t="shared" ref="F17:G17" si="2">F8</f>
        <v>20</v>
      </c>
      <c r="G17" s="38">
        <f t="shared" si="2"/>
        <v>30</v>
      </c>
    </row>
    <row r="18" spans="1:7" ht="88" thickTop="1" thickBot="1" x14ac:dyDescent="0.4">
      <c r="A18" s="39" t="s">
        <v>29</v>
      </c>
      <c r="B18" s="40"/>
      <c r="C18" s="41">
        <f>C14*C15*C16*C17</f>
        <v>3.7500000000000006E-2</v>
      </c>
      <c r="D18" s="42"/>
      <c r="E18" s="42"/>
      <c r="F18" s="42"/>
    </row>
    <row r="19" spans="1:7" ht="15" thickTop="1" x14ac:dyDescent="0.35">
      <c r="E19">
        <f>E17/12</f>
        <v>1.25</v>
      </c>
    </row>
    <row r="20" spans="1:7" ht="15" thickBot="1" x14ac:dyDescent="0.4"/>
    <row r="21" spans="1:7" ht="37.5" thickTop="1" x14ac:dyDescent="0.35">
      <c r="A21" s="24" t="s">
        <v>30</v>
      </c>
      <c r="B21" s="2"/>
      <c r="C21" s="2"/>
      <c r="D21" s="2"/>
      <c r="E21" s="2"/>
      <c r="F21" s="2"/>
      <c r="G21" s="3"/>
    </row>
    <row r="22" spans="1:7" x14ac:dyDescent="0.35">
      <c r="A22" s="4"/>
      <c r="G22" s="5"/>
    </row>
    <row r="23" spans="1:7" x14ac:dyDescent="0.35">
      <c r="A23" s="43" t="s">
        <v>31</v>
      </c>
      <c r="B23" s="44"/>
      <c r="C23" s="44"/>
      <c r="D23" s="44"/>
      <c r="E23" s="49">
        <f>E17/E5</f>
        <v>1.5E-3</v>
      </c>
      <c r="F23" s="49">
        <f t="shared" ref="F23:G23" si="3">F17/F5</f>
        <v>1.4467592592592592E-3</v>
      </c>
      <c r="G23" s="49">
        <f t="shared" si="3"/>
        <v>2.170138888888889E-3</v>
      </c>
    </row>
    <row r="24" spans="1:7" ht="15" thickBot="1" x14ac:dyDescent="0.4">
      <c r="A24" s="45" t="s">
        <v>32</v>
      </c>
      <c r="B24" s="46"/>
      <c r="C24" s="46"/>
      <c r="D24" s="46"/>
      <c r="E24" s="47">
        <f>E17/E13</f>
        <v>3.7499999999999999E-2</v>
      </c>
      <c r="F24" s="47">
        <f>F8/F6</f>
        <v>1.4471780028943559E-2</v>
      </c>
      <c r="G24" s="48">
        <f>G8/G6</f>
        <v>2.1707670043415339E-2</v>
      </c>
    </row>
    <row r="25" spans="1:7" ht="15" thickTop="1" x14ac:dyDescent="0.35"/>
  </sheetData>
  <mergeCells count="3">
    <mergeCell ref="A3:F3"/>
    <mergeCell ref="A11:F11"/>
    <mergeCell ref="A23:D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03AB0B786D6849BEDDCCBC0A84A5EC" ma:contentTypeVersion="12" ma:contentTypeDescription="Create a new document." ma:contentTypeScope="" ma:versionID="6c556e593968dd90eba29f85c5937574">
  <xsd:schema xmlns:xsd="http://www.w3.org/2001/XMLSchema" xmlns:xs="http://www.w3.org/2001/XMLSchema" xmlns:p="http://schemas.microsoft.com/office/2006/metadata/properties" xmlns:ns2="3eede92a-b980-4981-96d2-f712d724f24e" xmlns:ns3="e1624158-d4be-4392-a461-4c829e306d9d" targetNamespace="http://schemas.microsoft.com/office/2006/metadata/properties" ma:root="true" ma:fieldsID="02a36ada863325acee4b304ddfb58813" ns2:_="" ns3:_="">
    <xsd:import namespace="3eede92a-b980-4981-96d2-f712d724f24e"/>
    <xsd:import namespace="e1624158-d4be-4392-a461-4c829e306d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de92a-b980-4981-96d2-f712d724f2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624158-d4be-4392-a461-4c829e306d9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274712-7ADD-4902-BDB8-E5363B8A93DC}"/>
</file>

<file path=customXml/itemProps2.xml><?xml version="1.0" encoding="utf-8"?>
<ds:datastoreItem xmlns:ds="http://schemas.openxmlformats.org/officeDocument/2006/customXml" ds:itemID="{950F1048-74C4-4706-B748-E088CE601D97}"/>
</file>

<file path=customXml/itemProps3.xml><?xml version="1.0" encoding="utf-8"?>
<ds:datastoreItem xmlns:ds="http://schemas.openxmlformats.org/officeDocument/2006/customXml" ds:itemID="{30E4C439-4F5B-4EE3-A8BB-993BACF17D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DiGiorgio</dc:creator>
  <cp:lastModifiedBy>Marc DiGiorgio</cp:lastModifiedBy>
  <dcterms:created xsi:type="dcterms:W3CDTF">2021-11-19T17:31:37Z</dcterms:created>
  <dcterms:modified xsi:type="dcterms:W3CDTF">2021-11-19T17:40:57Z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0x010100D803AB0B786D6849BEDDCCBC0A84A5EC</vt:lpwstr>
  </property>
</Properties>
</file>